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8380" windowHeight="12210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5" i="1" l="1"/>
  <c r="D65" i="1"/>
  <c r="E65" i="1" s="1"/>
  <c r="F64" i="1"/>
  <c r="D64" i="1"/>
  <c r="E64" i="1" s="1"/>
  <c r="F63" i="1"/>
  <c r="D63" i="1"/>
  <c r="E63" i="1" s="1"/>
  <c r="F62" i="1"/>
  <c r="D62" i="1"/>
  <c r="E62" i="1" s="1"/>
  <c r="F61" i="1"/>
  <c r="D61" i="1"/>
  <c r="E61" i="1" s="1"/>
  <c r="F60" i="1"/>
  <c r="D60" i="1"/>
  <c r="E60" i="1" s="1"/>
  <c r="F59" i="1"/>
  <c r="D59" i="1"/>
  <c r="E59" i="1" s="1"/>
  <c r="F58" i="1"/>
  <c r="D58" i="1"/>
  <c r="E58" i="1" s="1"/>
  <c r="F57" i="1"/>
  <c r="D57" i="1"/>
  <c r="E57" i="1" s="1"/>
  <c r="F56" i="1"/>
  <c r="D56" i="1"/>
  <c r="E56" i="1" s="1"/>
  <c r="F55" i="1"/>
  <c r="D55" i="1"/>
  <c r="E55" i="1" s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G26" i="1" s="1"/>
  <c r="D26" i="1"/>
  <c r="I9" i="1"/>
  <c r="I10" i="1" s="1"/>
  <c r="H9" i="1"/>
  <c r="H10" i="1" s="1"/>
  <c r="G9" i="1"/>
  <c r="G10" i="1" s="1"/>
  <c r="F9" i="1"/>
  <c r="F10" i="1" s="1"/>
  <c r="E9" i="1"/>
  <c r="E10" i="1" s="1"/>
  <c r="D9" i="1"/>
  <c r="D10" i="1" s="1"/>
  <c r="C9" i="1"/>
  <c r="C10" i="1" s="1"/>
  <c r="B9" i="1"/>
  <c r="B10" i="1" s="1"/>
  <c r="G30" i="1" l="1"/>
  <c r="G38" i="1"/>
  <c r="G46" i="1"/>
  <c r="G54" i="1"/>
  <c r="G33" i="1"/>
  <c r="G41" i="1"/>
  <c r="G49" i="1"/>
  <c r="G53" i="1"/>
  <c r="G55" i="1"/>
  <c r="G57" i="1"/>
  <c r="G61" i="1"/>
  <c r="G63" i="1"/>
  <c r="G65" i="1"/>
  <c r="G28" i="1"/>
  <c r="G32" i="1"/>
  <c r="G36" i="1"/>
  <c r="G40" i="1"/>
  <c r="G44" i="1"/>
  <c r="G48" i="1"/>
  <c r="G52" i="1"/>
  <c r="G27" i="1"/>
  <c r="G31" i="1"/>
  <c r="G35" i="1"/>
  <c r="G39" i="1"/>
  <c r="G43" i="1"/>
  <c r="G47" i="1"/>
  <c r="G51" i="1"/>
  <c r="G56" i="1"/>
  <c r="G58" i="1"/>
  <c r="G60" i="1"/>
  <c r="G62" i="1"/>
  <c r="G64" i="1"/>
  <c r="G34" i="1"/>
  <c r="G42" i="1"/>
  <c r="G50" i="1"/>
  <c r="G29" i="1"/>
  <c r="G37" i="1"/>
  <c r="G45" i="1"/>
  <c r="G59" i="1"/>
</calcChain>
</file>

<file path=xl/sharedStrings.xml><?xml version="1.0" encoding="utf-8"?>
<sst xmlns="http://schemas.openxmlformats.org/spreadsheetml/2006/main" count="44" uniqueCount="40">
  <si>
    <t>Concentración</t>
  </si>
  <si>
    <t>OD1</t>
  </si>
  <si>
    <t>OD2</t>
  </si>
  <si>
    <t>Mean</t>
  </si>
  <si>
    <t>Mean Final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</si>
  <si>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</si>
  <si>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</si>
  <si>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</si>
  <si>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</si>
  <si>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</si>
  <si>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</si>
  <si>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</si>
  <si>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</si>
  <si>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</si>
  <si>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</si>
  <si>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</si>
  <si>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</si>
  <si>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</si>
  <si>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</si>
  <si>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</si>
  <si>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</si>
  <si>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</si>
  <si>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</si>
  <si>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</si>
  <si>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</si>
  <si>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Sample</t>
  </si>
  <si>
    <t>Mean final</t>
  </si>
  <si>
    <t>[]</t>
  </si>
  <si>
    <t>20-2-592</t>
  </si>
  <si>
    <t>sólo una determinación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</si>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</sst>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</cellXfs>
  <cellStyles count="2">
    <cellStyle name="Normal" xfId="0" builtinId="0"/>
    <cellStyle name="Normal_Full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2619488188976379"/>
                  <c:y val="-6.7704141149023039E-2"/>
                </c:manualLayout>
              </c:layout>
              <c:numFmt formatCode="General" sourceLinked="0"/>
            </c:trendlineLbl>
          </c:trendline>
          <c:xVal>
            <c:numRef>
              <c:f>[1]Full2!$B$6:$I$6</c:f>
              <c:numCache>
                <c:formatCode>General</c:formatCode>
                <c:ptCount val="8"/>
                <c:pt idx="0">
                  <c:v>20</c:v>
                </c:pt>
                <c:pt idx="1">
                  <c:v>10</c:v>
                </c:pt>
                <c:pt idx="2">
                  <c:v>5</c:v>
                </c:pt>
                <c:pt idx="3">
                  <c:v>2.5</c:v>
                </c:pt>
                <c:pt idx="4">
                  <c:v>1.25</c:v>
                </c:pt>
                <c:pt idx="5">
                  <c:v>0.625</c:v>
                </c:pt>
                <c:pt idx="6">
                  <c:v>0.312</c:v>
                </c:pt>
                <c:pt idx="7">
                  <c:v>0</c:v>
                </c:pt>
              </c:numCache>
            </c:numRef>
          </c:xVal>
          <c:yVal>
            <c:numRef>
              <c:f>[1]Full2!$B$10:$I$10</c:f>
              <c:numCache>
                <c:formatCode>General</c:formatCode>
                <c:ptCount val="8"/>
                <c:pt idx="0">
                  <c:v>0.45199999999999996</c:v>
                </c:pt>
                <c:pt idx="1">
                  <c:v>0.28549999999999998</c:v>
                </c:pt>
                <c:pt idx="2">
                  <c:v>0.17299999999999999</c:v>
                </c:pt>
                <c:pt idx="3">
                  <c:v>0.10349999999999999</c:v>
                </c:pt>
                <c:pt idx="4">
                  <c:v>5.800000000000001E-2</c:v>
                </c:pt>
                <c:pt idx="5">
                  <c:v>3.6999999999999991E-2</c:v>
                </c:pt>
                <c:pt idx="6">
                  <c:v>1.0000000000000009E-2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72480"/>
        <c:axId val="93174400"/>
      </c:scatterChart>
      <c:valAx>
        <c:axId val="93172480"/>
        <c:scaling>
          <c:orientation val="minMax"/>
        </c:scaling>
        <c:delete val="0"/>
        <c:axPos val="b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93174400"/>
        <c:crosses val="autoZero"/>
        <c:crossBetween val="midCat"/>
      </c:valAx>
      <c:valAx>
        <c:axId val="93174400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931724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242887</xdr:colOff>
      <xdr:row>2</xdr:row>
      <xdr:rowOff>161925</xdr:rowOff>
    </xdr:from>
    <xdr:to>
      <xdr:col>21</xdr:col>
      <xdr:colOff>547687</xdr:colOff>
      <xdr:row>17</xdr:row>
      <xdr:rowOff>47625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s_sNfL_ELISA_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1"/>
      <sheetName val="Full2"/>
      <sheetName val="Full3"/>
    </sheetNames>
    <sheetDataSet>
      <sheetData sheetId="0"/>
      <sheetData sheetId="1">
        <row r="6">
          <cell r="B6">
            <v>20</v>
          </cell>
          <cell r="C6">
            <v>10</v>
          </cell>
          <cell r="D6">
            <v>5</v>
          </cell>
          <cell r="E6">
            <v>2.5</v>
          </cell>
          <cell r="F6">
            <v>1.25</v>
          </cell>
          <cell r="G6">
            <v>0.625</v>
          </cell>
          <cell r="H6">
            <v>0.312</v>
          </cell>
          <cell r="I6">
            <v>0</v>
          </cell>
        </row>
        <row r="10">
          <cell r="B10">
            <v>0.45199999999999996</v>
          </cell>
          <cell r="C10">
            <v>0.28549999999999998</v>
          </cell>
          <cell r="D10">
            <v>0.17299999999999999</v>
          </cell>
          <cell r="E10">
            <v>0.10349999999999999</v>
          </cell>
          <cell r="F10">
            <v>5.800000000000001E-2</v>
          </cell>
          <cell r="G10">
            <v>3.6999999999999991E-2</v>
          </cell>
          <cell r="H10">
            <v>1.0000000000000009E-2</v>
          </cell>
          <cell r="I1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5"/>
  <sheetViews>
    <sheetView tabSelected="1" topLeftCell="A28" workbookViewId="0">
      <selection activeCell="L33" sqref="L33"/>
    </sheetView>
  </sheetViews>
  <sheetFormatPr defaultRowHeight="15" x14ac:dyDescent="0.25"/>
  <sheetData>
    <row r="6" spans="1:13" x14ac:dyDescent="0.25">
      <c r="A6" t="s">
        <v>0</v>
      </c>
      <c r="B6">
        <v>20</v>
      </c>
      <c r="C6">
        <v>10</v>
      </c>
      <c r="D6">
        <v>5</v>
      </c>
      <c r="E6">
        <v>2.5</v>
      </c>
      <c r="F6">
        <v>1.25</v>
      </c>
      <c r="G6">
        <v>0.625</v>
      </c>
      <c r="H6">
        <v>0.312</v>
      </c>
      <c r="I6">
        <v>0</v>
      </c>
    </row>
    <row r="7" spans="1:13" x14ac:dyDescent="0.25">
      <c r="A7" t="s">
        <v>1</v>
      </c>
      <c r="B7" s="1">
        <v>0.49900000000000005</v>
      </c>
      <c r="C7" s="1">
        <v>0.35300000000000004</v>
      </c>
      <c r="D7" s="1">
        <v>0.247</v>
      </c>
      <c r="E7" s="1">
        <v>0.187</v>
      </c>
      <c r="F7" s="1">
        <v>0.14000000000000001</v>
      </c>
      <c r="G7" s="1">
        <v>0.125</v>
      </c>
      <c r="H7" s="1">
        <v>9.2000000000000012E-2</v>
      </c>
      <c r="I7" s="1">
        <v>8.2000000000000003E-2</v>
      </c>
    </row>
    <row r="8" spans="1:13" x14ac:dyDescent="0.25">
      <c r="A8" t="s">
        <v>2</v>
      </c>
      <c r="B8" s="1">
        <v>0.56599999999999995</v>
      </c>
      <c r="C8" s="1">
        <v>0.379</v>
      </c>
      <c r="D8" s="1">
        <v>0.26</v>
      </c>
      <c r="E8" s="1">
        <v>0.18099999999999999</v>
      </c>
      <c r="F8" s="1">
        <v>0.13700000000000001</v>
      </c>
      <c r="G8" s="1">
        <v>0.11</v>
      </c>
      <c r="H8" s="1">
        <v>8.900000000000001E-2</v>
      </c>
      <c r="I8" s="1">
        <v>7.9000000000000001E-2</v>
      </c>
    </row>
    <row r="9" spans="1:13" x14ac:dyDescent="0.25">
      <c r="A9" t="s">
        <v>3</v>
      </c>
      <c r="B9">
        <f>AVERAGE(B7:B8)</f>
        <v>0.53249999999999997</v>
      </c>
      <c r="C9">
        <f>AVERAGE(C7:C8)</f>
        <v>0.36599999999999999</v>
      </c>
      <c r="D9">
        <f t="shared" ref="D9:I9" si="0">AVERAGE(D7:D8)</f>
        <v>0.2535</v>
      </c>
      <c r="E9">
        <f t="shared" si="0"/>
        <v>0.184</v>
      </c>
      <c r="F9">
        <f t="shared" si="0"/>
        <v>0.13850000000000001</v>
      </c>
      <c r="G9">
        <f t="shared" si="0"/>
        <v>0.11749999999999999</v>
      </c>
      <c r="H9">
        <f t="shared" si="0"/>
        <v>9.0500000000000011E-2</v>
      </c>
      <c r="I9">
        <f t="shared" si="0"/>
        <v>8.0500000000000002E-2</v>
      </c>
    </row>
    <row r="10" spans="1:13" x14ac:dyDescent="0.25">
      <c r="A10" t="s">
        <v>4</v>
      </c>
      <c r="B10">
        <f>B9-I9</f>
        <v>0.45199999999999996</v>
      </c>
      <c r="C10">
        <f>C9-I9</f>
        <v>0.28549999999999998</v>
      </c>
      <c r="D10">
        <f>D9-I9</f>
        <v>0.17299999999999999</v>
      </c>
      <c r="E10">
        <f>E9-I9</f>
        <v>0.10349999999999999</v>
      </c>
      <c r="F10">
        <f>F9-I9</f>
        <v>5.800000000000001E-2</v>
      </c>
      <c r="G10">
        <f>G9-I9</f>
        <v>3.6999999999999991E-2</v>
      </c>
      <c r="H10">
        <f>H9-I9</f>
        <v>1.0000000000000009E-2</v>
      </c>
      <c r="I10">
        <f>I9-I9</f>
        <v>0</v>
      </c>
    </row>
    <row r="14" spans="1:13" x14ac:dyDescent="0.25">
      <c r="A14" s="1"/>
      <c r="B14" s="1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" t="s">
        <v>13</v>
      </c>
      <c r="K14" s="1" t="s">
        <v>14</v>
      </c>
      <c r="L14" s="1" t="s">
        <v>15</v>
      </c>
      <c r="M14" s="1" t="s">
        <v>16</v>
      </c>
    </row>
    <row r="15" spans="1:13" x14ac:dyDescent="0.25">
      <c r="A15" s="2" t="s">
        <v>17</v>
      </c>
      <c r="B15" s="1">
        <v>0.49900000000000005</v>
      </c>
      <c r="C15" s="1">
        <v>0.56599999999999995</v>
      </c>
      <c r="D15" s="1">
        <v>0.997</v>
      </c>
      <c r="E15" s="1">
        <v>0.97199999999999986</v>
      </c>
      <c r="F15" s="1">
        <v>0.04</v>
      </c>
      <c r="G15" s="1">
        <v>4.7E-2</v>
      </c>
      <c r="H15" s="1">
        <v>0.15300000000000002</v>
      </c>
      <c r="I15" s="1">
        <v>0.183</v>
      </c>
      <c r="J15" s="1">
        <v>0.111</v>
      </c>
      <c r="K15" s="1">
        <v>8.8000000000000009E-2</v>
      </c>
      <c r="L15" s="1">
        <v>7.8E-2</v>
      </c>
      <c r="M15" s="1">
        <v>6.7000000000000004E-2</v>
      </c>
    </row>
    <row r="16" spans="1:13" x14ac:dyDescent="0.25">
      <c r="A16" s="2" t="s">
        <v>18</v>
      </c>
      <c r="B16" s="1">
        <v>0.35300000000000004</v>
      </c>
      <c r="C16" s="1">
        <v>0.379</v>
      </c>
      <c r="D16" s="1">
        <v>3.4000000000000002E-2</v>
      </c>
      <c r="E16" s="1">
        <v>0.03</v>
      </c>
      <c r="F16" s="1">
        <v>6.2E-2</v>
      </c>
      <c r="G16" s="1">
        <v>0.06</v>
      </c>
      <c r="H16" s="1">
        <v>0.15600000000000003</v>
      </c>
      <c r="I16" s="1">
        <v>0.19400000000000001</v>
      </c>
      <c r="J16" s="1">
        <v>0.41200000000000003</v>
      </c>
      <c r="K16" s="1">
        <v>0.42699999999999999</v>
      </c>
      <c r="L16" s="1">
        <v>0.21700000000000003</v>
      </c>
      <c r="M16" s="1">
        <v>0.21</v>
      </c>
    </row>
    <row r="17" spans="1:13" x14ac:dyDescent="0.25">
      <c r="A17" s="2" t="s">
        <v>19</v>
      </c>
      <c r="B17" s="1">
        <v>0.247</v>
      </c>
      <c r="C17" s="1">
        <v>0.26</v>
      </c>
      <c r="D17" s="1">
        <v>0.36599999999999999</v>
      </c>
      <c r="E17" s="1">
        <v>0.373</v>
      </c>
      <c r="F17" s="1">
        <v>8.900000000000001E-2</v>
      </c>
      <c r="G17" s="1">
        <v>9.799999999999999E-2</v>
      </c>
      <c r="H17" s="1">
        <v>6.0999999999999999E-2</v>
      </c>
      <c r="I17" s="1">
        <v>5.5999999999999994E-2</v>
      </c>
      <c r="J17" s="1">
        <v>0.30099999999999999</v>
      </c>
      <c r="K17" s="1">
        <v>0.254</v>
      </c>
      <c r="L17" s="1">
        <v>0.19500000000000001</v>
      </c>
      <c r="M17" s="1">
        <v>0.15899999999999997</v>
      </c>
    </row>
    <row r="18" spans="1:13" x14ac:dyDescent="0.25">
      <c r="A18" s="2" t="s">
        <v>20</v>
      </c>
      <c r="B18" s="1">
        <v>0.187</v>
      </c>
      <c r="C18" s="1">
        <v>0.18099999999999999</v>
      </c>
      <c r="D18" s="1">
        <v>0.06</v>
      </c>
      <c r="E18" s="1">
        <v>5.6000000000000008E-2</v>
      </c>
      <c r="F18" s="1">
        <v>7.4999999999999997E-2</v>
      </c>
      <c r="G18" s="1">
        <v>0.08</v>
      </c>
      <c r="H18" s="1">
        <v>6.5000000000000002E-2</v>
      </c>
      <c r="I18" s="1">
        <v>7.1000000000000008E-2</v>
      </c>
      <c r="J18" s="1">
        <v>4.7E-2</v>
      </c>
      <c r="K18" s="1">
        <v>9.9000000000000005E-2</v>
      </c>
      <c r="L18" s="1">
        <v>5.6000000000000008E-2</v>
      </c>
      <c r="M18" s="1">
        <v>5.9000000000000004E-2</v>
      </c>
    </row>
    <row r="19" spans="1:13" x14ac:dyDescent="0.25">
      <c r="A19" s="2" t="s">
        <v>21</v>
      </c>
      <c r="B19" s="1">
        <v>0.14000000000000001</v>
      </c>
      <c r="C19" s="1">
        <v>0.13700000000000001</v>
      </c>
      <c r="D19" s="1">
        <v>0.249</v>
      </c>
      <c r="E19" s="1">
        <v>0.22700000000000004</v>
      </c>
      <c r="F19" s="1">
        <v>0.15400000000000003</v>
      </c>
      <c r="G19" s="1">
        <v>0.16500000000000001</v>
      </c>
      <c r="H19" s="1">
        <v>8.7000000000000008E-2</v>
      </c>
      <c r="I19" s="1">
        <v>0.114</v>
      </c>
      <c r="J19" s="1">
        <v>4.7E-2</v>
      </c>
      <c r="K19" s="1">
        <v>0.30199999999999999</v>
      </c>
      <c r="L19" s="1">
        <v>6.6000000000000003E-2</v>
      </c>
      <c r="M19" s="1">
        <v>5.2000000000000005E-2</v>
      </c>
    </row>
    <row r="20" spans="1:13" x14ac:dyDescent="0.25">
      <c r="A20" s="2" t="s">
        <v>22</v>
      </c>
      <c r="B20" s="1">
        <v>0.125</v>
      </c>
      <c r="C20" s="1">
        <v>0.11</v>
      </c>
      <c r="D20" s="1">
        <v>7.2999999999999995E-2</v>
      </c>
      <c r="E20" s="1">
        <v>6.4000000000000001E-2</v>
      </c>
      <c r="F20" s="1">
        <v>5.3000000000000005E-2</v>
      </c>
      <c r="G20" s="1">
        <v>5.3000000000000005E-2</v>
      </c>
      <c r="H20" s="1">
        <v>5.7999999999999996E-2</v>
      </c>
      <c r="I20" s="1">
        <v>0.14400000000000002</v>
      </c>
      <c r="J20" s="1">
        <v>9.3000000000000013E-2</v>
      </c>
      <c r="K20" s="1">
        <v>6.3E-2</v>
      </c>
      <c r="L20" s="1">
        <v>5.2000000000000005E-2</v>
      </c>
      <c r="M20" s="1">
        <v>4.0999999999999995E-2</v>
      </c>
    </row>
    <row r="21" spans="1:13" x14ac:dyDescent="0.25">
      <c r="A21" s="2" t="s">
        <v>23</v>
      </c>
      <c r="B21" s="1">
        <v>9.2000000000000012E-2</v>
      </c>
      <c r="C21" s="1">
        <v>8.900000000000001E-2</v>
      </c>
      <c r="D21" s="1">
        <v>0.11700000000000002</v>
      </c>
      <c r="E21" s="1">
        <v>0.108</v>
      </c>
      <c r="F21" s="1">
        <v>0.21</v>
      </c>
      <c r="G21" s="1">
        <v>0.19700000000000001</v>
      </c>
      <c r="H21" s="1">
        <v>7.0000000000000007E-2</v>
      </c>
      <c r="I21" s="1">
        <v>9.799999999999999E-2</v>
      </c>
      <c r="J21" s="1">
        <v>0.14499999999999999</v>
      </c>
      <c r="K21" s="1">
        <v>0.109</v>
      </c>
      <c r="L21" s="1">
        <v>0.17799999999999999</v>
      </c>
      <c r="M21" s="1">
        <v>0.13200000000000001</v>
      </c>
    </row>
    <row r="22" spans="1:13" x14ac:dyDescent="0.25">
      <c r="A22" s="2" t="s">
        <v>24</v>
      </c>
      <c r="B22" s="1">
        <v>8.2000000000000003E-2</v>
      </c>
      <c r="C22" s="1">
        <v>7.9000000000000001E-2</v>
      </c>
      <c r="D22" s="1">
        <v>3.8000000000000006E-2</v>
      </c>
      <c r="E22" s="1">
        <v>0.03</v>
      </c>
      <c r="F22" s="1">
        <v>0.23899999999999999</v>
      </c>
      <c r="G22" s="1">
        <v>0.22500000000000001</v>
      </c>
      <c r="H22" s="1">
        <v>6.0999999999999999E-2</v>
      </c>
      <c r="I22" s="1">
        <v>0.13400000000000001</v>
      </c>
      <c r="J22" s="1">
        <v>2.375</v>
      </c>
      <c r="K22" s="1">
        <v>0.31</v>
      </c>
      <c r="L22" s="1">
        <v>1.2510000000000001</v>
      </c>
      <c r="M22" s="1">
        <v>5.1000000000000004E-2</v>
      </c>
    </row>
    <row r="25" spans="1:13" x14ac:dyDescent="0.25">
      <c r="A25" s="3" t="s">
        <v>25</v>
      </c>
      <c r="B25" t="s">
        <v>1</v>
      </c>
      <c r="C25" t="s">
        <v>2</v>
      </c>
      <c r="D25" t="s">
        <v>3</v>
      </c>
      <c r="E25" t="s">
        <v>26</v>
      </c>
      <c r="G25" t="s">
        <v>27</v>
      </c>
    </row>
    <row r="26" spans="1:13" x14ac:dyDescent="0.25">
      <c r="A26">
        <v>2</v>
      </c>
      <c r="B26" s="1">
        <v>0.997</v>
      </c>
      <c r="C26" s="1">
        <v>0.97199999999999986</v>
      </c>
      <c r="D26">
        <f>AVERAGE(B26,C26)</f>
        <v>0.98449999999999993</v>
      </c>
      <c r="E26">
        <f>D26-I9</f>
        <v>0.90399999999999991</v>
      </c>
      <c r="F26">
        <f>_xlfn.STDEV.P(B26:C26)</f>
        <v>1.2500000000000067E-2</v>
      </c>
      <c r="G26">
        <f>FORECAST(E26,$B$6:$I$6,$B$10:$I$10)</f>
        <v>38.042263740865586</v>
      </c>
    </row>
    <row r="27" spans="1:13" x14ac:dyDescent="0.25">
      <c r="A27">
        <v>4</v>
      </c>
      <c r="B27" s="1">
        <v>3.4000000000000002E-2</v>
      </c>
      <c r="C27" s="1">
        <v>0.03</v>
      </c>
      <c r="D27">
        <f t="shared" ref="D27:D65" si="1">AVERAGE(B27,C27)</f>
        <v>3.2000000000000001E-2</v>
      </c>
      <c r="E27">
        <f>D27-I9</f>
        <v>-4.8500000000000001E-2</v>
      </c>
      <c r="F27">
        <f t="shared" ref="F27:F65" si="2">_xlfn.STDEV.P(B27:C27)</f>
        <v>2.0000000000000018E-3</v>
      </c>
      <c r="G27">
        <f t="shared" ref="G27:G65" si="3">FORECAST(E27,$B$6:$I$6,$B$10:$I$10)</f>
        <v>-3.1944747190388414</v>
      </c>
    </row>
    <row r="28" spans="1:13" x14ac:dyDescent="0.25">
      <c r="A28">
        <v>5</v>
      </c>
      <c r="B28" s="1">
        <v>0.36599999999999999</v>
      </c>
      <c r="C28" s="1">
        <v>0.373</v>
      </c>
      <c r="D28">
        <f t="shared" si="1"/>
        <v>0.3695</v>
      </c>
      <c r="E28">
        <f>D28-I9</f>
        <v>0.28899999999999998</v>
      </c>
      <c r="F28">
        <f t="shared" si="2"/>
        <v>3.5000000000000031E-3</v>
      </c>
      <c r="G28">
        <f t="shared" si="3"/>
        <v>11.416968042344617</v>
      </c>
    </row>
    <row r="29" spans="1:13" x14ac:dyDescent="0.25">
      <c r="A29">
        <v>8</v>
      </c>
      <c r="B29" s="1">
        <v>0.06</v>
      </c>
      <c r="C29" s="1">
        <v>5.6000000000000008E-2</v>
      </c>
      <c r="D29">
        <f t="shared" si="1"/>
        <v>5.8000000000000003E-2</v>
      </c>
      <c r="E29">
        <f>D29-I9</f>
        <v>-2.2499999999999999E-2</v>
      </c>
      <c r="F29">
        <f t="shared" si="2"/>
        <v>1.9999999999999948E-3</v>
      </c>
      <c r="G29">
        <f t="shared" si="3"/>
        <v>-2.068852461865597</v>
      </c>
    </row>
    <row r="30" spans="1:13" x14ac:dyDescent="0.25">
      <c r="A30">
        <v>11</v>
      </c>
      <c r="B30" s="1">
        <v>0.249</v>
      </c>
      <c r="C30" s="1">
        <v>0.22700000000000004</v>
      </c>
      <c r="D30">
        <f t="shared" si="1"/>
        <v>0.23800000000000002</v>
      </c>
      <c r="E30">
        <f>D30-I9</f>
        <v>0.15750000000000003</v>
      </c>
      <c r="F30">
        <f t="shared" si="2"/>
        <v>1.0999999999999982E-2</v>
      </c>
      <c r="G30">
        <f t="shared" si="3"/>
        <v>5.723917010872249</v>
      </c>
    </row>
    <row r="31" spans="1:13" x14ac:dyDescent="0.25">
      <c r="A31">
        <v>12</v>
      </c>
      <c r="B31" s="1">
        <v>7.2999999999999995E-2</v>
      </c>
      <c r="C31" s="1">
        <v>6.4000000000000001E-2</v>
      </c>
      <c r="D31">
        <f t="shared" si="1"/>
        <v>6.8500000000000005E-2</v>
      </c>
      <c r="E31">
        <f>D31-I9</f>
        <v>-1.1999999999999997E-2</v>
      </c>
      <c r="F31">
        <f t="shared" si="2"/>
        <v>4.4999999999999971E-3</v>
      </c>
      <c r="G31">
        <f t="shared" si="3"/>
        <v>-1.6142742426225558</v>
      </c>
    </row>
    <row r="32" spans="1:13" x14ac:dyDescent="0.25">
      <c r="A32">
        <v>13</v>
      </c>
      <c r="B32" s="1">
        <v>0.11700000000000002</v>
      </c>
      <c r="C32" s="1">
        <v>0.108</v>
      </c>
      <c r="D32">
        <f t="shared" si="1"/>
        <v>0.11250000000000002</v>
      </c>
      <c r="E32">
        <f>D32-I9</f>
        <v>3.2000000000000015E-2</v>
      </c>
      <c r="F32">
        <f t="shared" si="2"/>
        <v>4.5000000000000109E-3</v>
      </c>
      <c r="G32">
        <f t="shared" si="3"/>
        <v>0.29062496182447339</v>
      </c>
    </row>
    <row r="33" spans="1:7" x14ac:dyDescent="0.25">
      <c r="A33">
        <v>26</v>
      </c>
      <c r="B33" s="1">
        <v>3.8000000000000006E-2</v>
      </c>
      <c r="C33" s="1">
        <v>0.03</v>
      </c>
      <c r="D33">
        <f t="shared" si="1"/>
        <v>3.4000000000000002E-2</v>
      </c>
      <c r="E33">
        <f>D33-I9</f>
        <v>-4.65E-2</v>
      </c>
      <c r="F33">
        <f t="shared" si="2"/>
        <v>4.0000000000000036E-3</v>
      </c>
      <c r="G33">
        <f t="shared" si="3"/>
        <v>-3.1078883915639763</v>
      </c>
    </row>
    <row r="34" spans="1:7" x14ac:dyDescent="0.25">
      <c r="A34">
        <v>28</v>
      </c>
      <c r="B34" s="1">
        <v>0.04</v>
      </c>
      <c r="C34" s="1">
        <v>4.7E-2</v>
      </c>
      <c r="D34">
        <f t="shared" si="1"/>
        <v>4.3499999999999997E-2</v>
      </c>
      <c r="E34">
        <f>D34-I9</f>
        <v>-3.7000000000000005E-2</v>
      </c>
      <c r="F34">
        <f t="shared" si="2"/>
        <v>3.4999999999999996E-3</v>
      </c>
      <c r="G34">
        <f t="shared" si="3"/>
        <v>-2.6966033360583683</v>
      </c>
    </row>
    <row r="35" spans="1:7" x14ac:dyDescent="0.25">
      <c r="A35">
        <v>30</v>
      </c>
      <c r="B35" s="1">
        <v>6.2E-2</v>
      </c>
      <c r="C35" s="1">
        <v>0.06</v>
      </c>
      <c r="D35">
        <f t="shared" si="1"/>
        <v>6.0999999999999999E-2</v>
      </c>
      <c r="E35">
        <f>D35-I9</f>
        <v>-1.9500000000000003E-2</v>
      </c>
      <c r="F35">
        <f t="shared" si="2"/>
        <v>1.0000000000000009E-3</v>
      </c>
      <c r="G35">
        <f t="shared" si="3"/>
        <v>-1.9389729706532997</v>
      </c>
    </row>
    <row r="36" spans="1:7" x14ac:dyDescent="0.25">
      <c r="A36">
        <v>39</v>
      </c>
      <c r="B36" s="1">
        <v>8.900000000000001E-2</v>
      </c>
      <c r="C36" s="1">
        <v>9.799999999999999E-2</v>
      </c>
      <c r="D36">
        <f t="shared" si="1"/>
        <v>9.35E-2</v>
      </c>
      <c r="E36">
        <f>D36-I9</f>
        <v>1.2999999999999998E-2</v>
      </c>
      <c r="F36">
        <f t="shared" si="2"/>
        <v>4.4999999999999901E-3</v>
      </c>
      <c r="G36">
        <f t="shared" si="3"/>
        <v>-0.53194514918674429</v>
      </c>
    </row>
    <row r="37" spans="1:7" x14ac:dyDescent="0.25">
      <c r="A37">
        <v>41</v>
      </c>
      <c r="B37" s="1">
        <v>7.4999999999999997E-2</v>
      </c>
      <c r="C37" s="1">
        <v>0.08</v>
      </c>
      <c r="D37">
        <f t="shared" si="1"/>
        <v>7.7499999999999999E-2</v>
      </c>
      <c r="E37">
        <f>D37-I9</f>
        <v>-3.0000000000000027E-3</v>
      </c>
      <c r="F37">
        <f t="shared" si="2"/>
        <v>2.5000000000000022E-3</v>
      </c>
      <c r="G37">
        <f t="shared" si="3"/>
        <v>-1.224635768985664</v>
      </c>
    </row>
    <row r="38" spans="1:7" x14ac:dyDescent="0.25">
      <c r="A38">
        <v>43</v>
      </c>
      <c r="B38" s="1">
        <v>0.15400000000000003</v>
      </c>
      <c r="C38" s="1">
        <v>0.16500000000000001</v>
      </c>
      <c r="D38">
        <f t="shared" si="1"/>
        <v>0.15950000000000003</v>
      </c>
      <c r="E38">
        <f>D38-I9</f>
        <v>7.9000000000000029E-2</v>
      </c>
      <c r="F38">
        <f t="shared" si="2"/>
        <v>5.499999999999991E-3</v>
      </c>
      <c r="G38">
        <f t="shared" si="3"/>
        <v>2.3254036574838</v>
      </c>
    </row>
    <row r="39" spans="1:7" x14ac:dyDescent="0.25">
      <c r="A39">
        <v>44</v>
      </c>
      <c r="B39" s="1">
        <v>5.3000000000000005E-2</v>
      </c>
      <c r="C39" s="1">
        <v>5.3000000000000005E-2</v>
      </c>
      <c r="D39">
        <f t="shared" si="1"/>
        <v>5.3000000000000005E-2</v>
      </c>
      <c r="E39">
        <f>D39-I9</f>
        <v>-2.7499999999999997E-2</v>
      </c>
      <c r="F39">
        <f t="shared" si="2"/>
        <v>0</v>
      </c>
      <c r="G39">
        <f t="shared" si="3"/>
        <v>-2.285318280552759</v>
      </c>
    </row>
    <row r="40" spans="1:7" x14ac:dyDescent="0.25">
      <c r="A40">
        <v>38</v>
      </c>
      <c r="B40" s="1">
        <v>0.21</v>
      </c>
      <c r="C40" s="1">
        <v>0.19700000000000001</v>
      </c>
      <c r="D40">
        <f t="shared" si="1"/>
        <v>0.20350000000000001</v>
      </c>
      <c r="E40">
        <f>D40-I9</f>
        <v>0.12300000000000001</v>
      </c>
      <c r="F40">
        <f t="shared" si="2"/>
        <v>6.4999999999999919E-3</v>
      </c>
      <c r="G40">
        <f t="shared" si="3"/>
        <v>4.2303028619308281</v>
      </c>
    </row>
    <row r="41" spans="1:7" x14ac:dyDescent="0.25">
      <c r="A41">
        <v>52</v>
      </c>
      <c r="B41" s="1">
        <v>0.23899999999999999</v>
      </c>
      <c r="C41" s="1">
        <v>0.22500000000000001</v>
      </c>
      <c r="D41">
        <f t="shared" si="1"/>
        <v>0.23199999999999998</v>
      </c>
      <c r="E41">
        <f t="shared" ref="E41" si="4">D41-I24</f>
        <v>0.23199999999999998</v>
      </c>
      <c r="F41">
        <f t="shared" si="2"/>
        <v>6.9999999999999923E-3</v>
      </c>
      <c r="G41">
        <f t="shared" si="3"/>
        <v>8.9492577093109666</v>
      </c>
    </row>
    <row r="42" spans="1:7" x14ac:dyDescent="0.25">
      <c r="A42">
        <v>57</v>
      </c>
      <c r="B42" s="1">
        <v>0.15300000000000002</v>
      </c>
      <c r="C42" s="1">
        <v>0.183</v>
      </c>
      <c r="D42">
        <f t="shared" si="1"/>
        <v>0.16800000000000001</v>
      </c>
      <c r="E42">
        <f>D42-I9</f>
        <v>8.7500000000000008E-2</v>
      </c>
      <c r="F42">
        <f t="shared" si="2"/>
        <v>1.4999999999999986E-2</v>
      </c>
      <c r="G42">
        <f t="shared" si="3"/>
        <v>2.6933955492519752</v>
      </c>
    </row>
    <row r="43" spans="1:7" x14ac:dyDescent="0.25">
      <c r="A43">
        <v>60</v>
      </c>
      <c r="B43" s="1">
        <v>0.15600000000000003</v>
      </c>
      <c r="C43" s="1">
        <v>0.19400000000000001</v>
      </c>
      <c r="D43">
        <f t="shared" si="1"/>
        <v>0.17500000000000002</v>
      </c>
      <c r="E43">
        <f>D43-I9</f>
        <v>9.4500000000000015E-2</v>
      </c>
      <c r="F43">
        <f t="shared" si="2"/>
        <v>1.9000000000000006E-2</v>
      </c>
      <c r="G43">
        <f t="shared" si="3"/>
        <v>2.9964476954140027</v>
      </c>
    </row>
    <row r="44" spans="1:7" x14ac:dyDescent="0.25">
      <c r="A44">
        <v>61</v>
      </c>
      <c r="B44" s="1">
        <v>6.0999999999999999E-2</v>
      </c>
      <c r="C44" s="1">
        <v>5.5999999999999994E-2</v>
      </c>
      <c r="D44">
        <f t="shared" si="1"/>
        <v>5.8499999999999996E-2</v>
      </c>
      <c r="E44">
        <f>D44-I9</f>
        <v>-2.2000000000000006E-2</v>
      </c>
      <c r="F44">
        <f t="shared" si="2"/>
        <v>2.5000000000000022E-3</v>
      </c>
      <c r="G44">
        <f t="shared" si="3"/>
        <v>-2.0472058799968811</v>
      </c>
    </row>
    <row r="45" spans="1:7" x14ac:dyDescent="0.25">
      <c r="A45">
        <v>64</v>
      </c>
      <c r="B45" s="1">
        <v>6.5000000000000002E-2</v>
      </c>
      <c r="C45" s="1">
        <v>7.1000000000000008E-2</v>
      </c>
      <c r="D45">
        <f t="shared" si="1"/>
        <v>6.8000000000000005E-2</v>
      </c>
      <c r="E45">
        <f>D45-I9</f>
        <v>-1.2499999999999997E-2</v>
      </c>
      <c r="F45">
        <f t="shared" si="2"/>
        <v>3.0000000000000027E-3</v>
      </c>
      <c r="G45">
        <f t="shared" si="3"/>
        <v>-1.6359208244912722</v>
      </c>
    </row>
    <row r="46" spans="1:7" x14ac:dyDescent="0.25">
      <c r="A46">
        <v>65</v>
      </c>
      <c r="B46" s="1">
        <v>8.7000000000000008E-2</v>
      </c>
      <c r="C46" s="1">
        <v>0.114</v>
      </c>
      <c r="D46">
        <f t="shared" si="1"/>
        <v>0.10050000000000001</v>
      </c>
      <c r="E46">
        <f>D46-I9</f>
        <v>2.0000000000000004E-2</v>
      </c>
      <c r="F46">
        <f t="shared" si="2"/>
        <v>1.3499999999999941E-2</v>
      </c>
      <c r="G46">
        <f t="shared" si="3"/>
        <v>-0.22889300302471671</v>
      </c>
    </row>
    <row r="47" spans="1:7" x14ac:dyDescent="0.25">
      <c r="A47">
        <v>66</v>
      </c>
      <c r="B47" s="1">
        <v>5.7999999999999996E-2</v>
      </c>
      <c r="C47" s="1">
        <v>0.14400000000000002</v>
      </c>
      <c r="D47">
        <f t="shared" si="1"/>
        <v>0.10100000000000001</v>
      </c>
      <c r="E47">
        <f>D47-I9</f>
        <v>2.0500000000000004E-2</v>
      </c>
      <c r="F47">
        <f t="shared" si="2"/>
        <v>4.2999999999999997E-2</v>
      </c>
      <c r="G47">
        <f t="shared" si="3"/>
        <v>-0.20724642115600045</v>
      </c>
    </row>
    <row r="48" spans="1:7" x14ac:dyDescent="0.25">
      <c r="A48">
        <v>67</v>
      </c>
      <c r="B48" s="1">
        <v>7.0000000000000007E-2</v>
      </c>
      <c r="C48" s="1">
        <v>9.799999999999999E-2</v>
      </c>
      <c r="D48">
        <f t="shared" si="1"/>
        <v>8.3999999999999991E-2</v>
      </c>
      <c r="E48">
        <f>D48-I9</f>
        <v>3.4999999999999892E-3</v>
      </c>
      <c r="F48">
        <f t="shared" si="2"/>
        <v>1.4000000000000032E-2</v>
      </c>
      <c r="G48">
        <f t="shared" si="3"/>
        <v>-0.94323020469235319</v>
      </c>
    </row>
    <row r="49" spans="1:12" x14ac:dyDescent="0.25">
      <c r="A49">
        <v>72</v>
      </c>
      <c r="B49" s="1">
        <v>6.0999999999999999E-2</v>
      </c>
      <c r="C49" s="1">
        <v>0.13400000000000001</v>
      </c>
      <c r="D49">
        <f t="shared" si="1"/>
        <v>9.7500000000000003E-2</v>
      </c>
      <c r="E49">
        <f>D49-I9</f>
        <v>1.7000000000000001E-2</v>
      </c>
      <c r="F49">
        <f t="shared" si="2"/>
        <v>3.6500000000000005E-2</v>
      </c>
      <c r="G49">
        <f t="shared" si="3"/>
        <v>-0.35877249423701429</v>
      </c>
    </row>
    <row r="50" spans="1:12" x14ac:dyDescent="0.25">
      <c r="A50">
        <v>77</v>
      </c>
      <c r="B50" s="1">
        <v>0.111</v>
      </c>
      <c r="C50" s="1">
        <v>8.8000000000000009E-2</v>
      </c>
      <c r="D50">
        <f t="shared" si="1"/>
        <v>9.9500000000000005E-2</v>
      </c>
      <c r="E50">
        <f>D50-I9</f>
        <v>1.9000000000000003E-2</v>
      </c>
      <c r="F50">
        <f t="shared" si="2"/>
        <v>1.1500000000000019E-2</v>
      </c>
      <c r="G50">
        <f t="shared" si="3"/>
        <v>-0.27218616676214924</v>
      </c>
    </row>
    <row r="51" spans="1:12" x14ac:dyDescent="0.25">
      <c r="A51">
        <v>78</v>
      </c>
      <c r="B51" s="1">
        <v>0.41200000000000003</v>
      </c>
      <c r="C51" s="1">
        <v>0.42699999999999999</v>
      </c>
      <c r="D51">
        <f t="shared" si="1"/>
        <v>0.41949999999999998</v>
      </c>
      <c r="E51">
        <f>D51-I9</f>
        <v>0.33899999999999997</v>
      </c>
      <c r="F51">
        <f t="shared" si="2"/>
        <v>7.4999999999999789E-3</v>
      </c>
      <c r="G51">
        <f t="shared" si="3"/>
        <v>13.581626229216241</v>
      </c>
    </row>
    <row r="52" spans="1:12" x14ac:dyDescent="0.25">
      <c r="A52">
        <v>80</v>
      </c>
      <c r="B52" s="1">
        <v>0.30099999999999999</v>
      </c>
      <c r="C52" s="1">
        <v>0.254</v>
      </c>
      <c r="D52">
        <f t="shared" si="1"/>
        <v>0.27749999999999997</v>
      </c>
      <c r="E52">
        <f>D52-I9</f>
        <v>0.19699999999999995</v>
      </c>
      <c r="F52">
        <f>_xlfn.STDEV.P(B52:C52)</f>
        <v>2.3499999999999993E-2</v>
      </c>
      <c r="G52">
        <f t="shared" si="3"/>
        <v>7.4339969785008284</v>
      </c>
    </row>
    <row r="53" spans="1:12" x14ac:dyDescent="0.25">
      <c r="A53">
        <v>84</v>
      </c>
      <c r="B53" s="1">
        <v>4.7E-2</v>
      </c>
      <c r="C53" s="1">
        <v>9.9000000000000005E-2</v>
      </c>
      <c r="D53">
        <f>AVERAGE(B53,C53)</f>
        <v>7.3000000000000009E-2</v>
      </c>
      <c r="E53">
        <f>D53-I9</f>
        <v>-7.4999999999999928E-3</v>
      </c>
      <c r="F53">
        <f t="shared" si="2"/>
        <v>2.5999999999999975E-2</v>
      </c>
      <c r="G53">
        <f t="shared" si="3"/>
        <v>-1.4194550058041095</v>
      </c>
    </row>
    <row r="54" spans="1:12" x14ac:dyDescent="0.25">
      <c r="A54" s="4" t="s">
        <v>28</v>
      </c>
      <c r="B54" s="1">
        <v>4.7E-2</v>
      </c>
      <c r="C54" s="1">
        <v>0</v>
      </c>
      <c r="D54">
        <f t="shared" si="1"/>
        <v>2.35E-2</v>
      </c>
      <c r="E54">
        <f>D54-I9</f>
        <v>-5.7000000000000002E-2</v>
      </c>
      <c r="G54">
        <f t="shared" si="3"/>
        <v>-3.5624666108070175</v>
      </c>
      <c r="L54" t="s">
        <v>29</v>
      </c>
    </row>
    <row r="55" spans="1:12" x14ac:dyDescent="0.25">
      <c r="A55">
        <v>86</v>
      </c>
      <c r="B55" s="1">
        <v>9.3000000000000013E-2</v>
      </c>
      <c r="C55" s="1">
        <v>6.3E-2</v>
      </c>
      <c r="D55">
        <f t="shared" si="1"/>
        <v>7.8000000000000014E-2</v>
      </c>
      <c r="E55">
        <f>D55-I9</f>
        <v>-2.4999999999999883E-3</v>
      </c>
      <c r="F55">
        <f t="shared" si="2"/>
        <v>1.4999999999999984E-2</v>
      </c>
      <c r="G55">
        <f t="shared" si="3"/>
        <v>-1.2029891871169471</v>
      </c>
    </row>
    <row r="56" spans="1:12" x14ac:dyDescent="0.25">
      <c r="A56" s="4" t="s">
        <v>30</v>
      </c>
      <c r="B56" s="1">
        <v>0.14499999999999999</v>
      </c>
      <c r="C56" s="1">
        <v>0.109</v>
      </c>
      <c r="D56">
        <f t="shared" si="1"/>
        <v>0.127</v>
      </c>
      <c r="E56">
        <f>D56-I9</f>
        <v>4.65E-2</v>
      </c>
      <c r="F56">
        <f t="shared" si="2"/>
        <v>1.7999999999999943E-2</v>
      </c>
      <c r="G56">
        <f t="shared" si="3"/>
        <v>0.9183758360172436</v>
      </c>
    </row>
    <row r="57" spans="1:12" x14ac:dyDescent="0.25">
      <c r="A57" s="4" t="s">
        <v>31</v>
      </c>
      <c r="B57" s="1">
        <v>2.375</v>
      </c>
      <c r="C57" s="1">
        <v>0</v>
      </c>
      <c r="D57">
        <f t="shared" si="1"/>
        <v>1.1875</v>
      </c>
      <c r="E57">
        <f>D57-I9</f>
        <v>1.107</v>
      </c>
      <c r="F57" s="5">
        <f t="shared" si="2"/>
        <v>1.1875</v>
      </c>
      <c r="G57">
        <f>FORECAST(E57,$B$6:$I$6,$B$10:$I$10)</f>
        <v>46.830775979564379</v>
      </c>
      <c r="L57" t="s">
        <v>29</v>
      </c>
    </row>
    <row r="58" spans="1:12" x14ac:dyDescent="0.25">
      <c r="A58" s="4" t="s">
        <v>32</v>
      </c>
      <c r="B58" s="1">
        <v>7.8E-2</v>
      </c>
      <c r="C58" s="1">
        <v>6.7000000000000004E-2</v>
      </c>
      <c r="D58">
        <f t="shared" si="1"/>
        <v>7.2500000000000009E-2</v>
      </c>
      <c r="E58">
        <f>D58-I9</f>
        <v>-7.9999999999999932E-3</v>
      </c>
      <c r="F58">
        <f t="shared" si="2"/>
        <v>5.4999999999999979E-3</v>
      </c>
      <c r="G58">
        <f t="shared" si="3"/>
        <v>-1.4411015876728259</v>
      </c>
    </row>
    <row r="59" spans="1:12" x14ac:dyDescent="0.25">
      <c r="A59" s="4" t="s">
        <v>33</v>
      </c>
      <c r="B59" s="1">
        <v>0.21700000000000003</v>
      </c>
      <c r="C59" s="1">
        <v>0.21</v>
      </c>
      <c r="D59">
        <f t="shared" si="1"/>
        <v>0.21350000000000002</v>
      </c>
      <c r="E59">
        <f>D59-I9</f>
        <v>0.13300000000000001</v>
      </c>
      <c r="F59">
        <f t="shared" si="2"/>
        <v>3.500000000000017E-3</v>
      </c>
      <c r="G59">
        <f t="shared" si="3"/>
        <v>4.6632344993051529</v>
      </c>
    </row>
    <row r="60" spans="1:12" x14ac:dyDescent="0.25">
      <c r="A60" s="4" t="s">
        <v>34</v>
      </c>
      <c r="B60" s="1">
        <v>0.19500000000000001</v>
      </c>
      <c r="C60" s="1">
        <v>0.15899999999999997</v>
      </c>
      <c r="D60">
        <f t="shared" si="1"/>
        <v>0.17699999999999999</v>
      </c>
      <c r="E60">
        <f>D60-I9</f>
        <v>9.6499999999999989E-2</v>
      </c>
      <c r="F60">
        <f t="shared" si="2"/>
        <v>1.8000000000000134E-2</v>
      </c>
      <c r="G60">
        <f t="shared" si="3"/>
        <v>3.0830340228888664</v>
      </c>
    </row>
    <row r="61" spans="1:12" x14ac:dyDescent="0.25">
      <c r="A61" s="4" t="s">
        <v>35</v>
      </c>
      <c r="B61" s="1">
        <v>5.6000000000000008E-2</v>
      </c>
      <c r="C61" s="1">
        <v>5.9000000000000004E-2</v>
      </c>
      <c r="D61">
        <f t="shared" si="1"/>
        <v>5.7500000000000009E-2</v>
      </c>
      <c r="E61">
        <f>D61-I9</f>
        <v>-2.2999999999999993E-2</v>
      </c>
      <c r="F61">
        <f t="shared" si="2"/>
        <v>1.4999999999999979E-3</v>
      </c>
      <c r="G61">
        <f t="shared" si="3"/>
        <v>-2.0904990437343129</v>
      </c>
    </row>
    <row r="62" spans="1:12" x14ac:dyDescent="0.25">
      <c r="A62" s="4" t="s">
        <v>36</v>
      </c>
      <c r="B62" s="1">
        <v>6.6000000000000003E-2</v>
      </c>
      <c r="C62" s="1">
        <v>5.2000000000000005E-2</v>
      </c>
      <c r="D62">
        <f t="shared" si="1"/>
        <v>5.9000000000000004E-2</v>
      </c>
      <c r="E62">
        <f>D62-I9</f>
        <v>-2.1499999999999998E-2</v>
      </c>
      <c r="F62">
        <f t="shared" si="2"/>
        <v>6.9999999999999993E-3</v>
      </c>
      <c r="G62">
        <f t="shared" si="3"/>
        <v>-2.0255592981281643</v>
      </c>
    </row>
    <row r="63" spans="1:12" x14ac:dyDescent="0.25">
      <c r="A63" s="4" t="s">
        <v>37</v>
      </c>
      <c r="B63" s="1">
        <v>5.2000000000000005E-2</v>
      </c>
      <c r="C63" s="1">
        <v>4.0999999999999995E-2</v>
      </c>
      <c r="D63">
        <f t="shared" si="1"/>
        <v>4.65E-2</v>
      </c>
      <c r="E63">
        <f>D63-I9</f>
        <v>-3.4000000000000002E-2</v>
      </c>
      <c r="F63">
        <f t="shared" si="2"/>
        <v>5.5000000000000049E-3</v>
      </c>
      <c r="G63">
        <f t="shared" si="3"/>
        <v>-2.5667238448460705</v>
      </c>
    </row>
    <row r="64" spans="1:12" x14ac:dyDescent="0.25">
      <c r="A64" s="4" t="s">
        <v>38</v>
      </c>
      <c r="B64" s="1">
        <v>0.17799999999999999</v>
      </c>
      <c r="C64" s="1">
        <v>0.13200000000000001</v>
      </c>
      <c r="D64">
        <f t="shared" si="1"/>
        <v>0.155</v>
      </c>
      <c r="E64">
        <f>D64-I9</f>
        <v>7.4499999999999997E-2</v>
      </c>
      <c r="F64">
        <f t="shared" si="2"/>
        <v>2.2999999999999961E-2</v>
      </c>
      <c r="G64">
        <f t="shared" si="3"/>
        <v>2.1305844206653526</v>
      </c>
    </row>
    <row r="65" spans="1:7" x14ac:dyDescent="0.25">
      <c r="A65" s="4" t="s">
        <v>39</v>
      </c>
      <c r="B65" s="1">
        <v>1.2510000000000001</v>
      </c>
      <c r="C65" s="1">
        <v>5.1000000000000004E-2</v>
      </c>
      <c r="D65">
        <f t="shared" si="1"/>
        <v>0.65100000000000002</v>
      </c>
      <c r="E65">
        <f>D65-I9</f>
        <v>0.57050000000000001</v>
      </c>
      <c r="F65" s="5">
        <f t="shared" si="2"/>
        <v>0.60000000000000009</v>
      </c>
      <c r="G65">
        <f t="shared" si="3"/>
        <v>23.603993634431859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Martin Aguilar</dc:creator>
  <cp:lastModifiedBy>Lorena Martin Aguilar</cp:lastModifiedBy>
  <dcterms:created xsi:type="dcterms:W3CDTF">2021-09-29T16:42:49Z</dcterms:created>
  <dcterms:modified xsi:type="dcterms:W3CDTF">2021-09-29T16:44:30Z</dcterms:modified>
</cp:coreProperties>
</file>